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1"/>
  <workbookPr defaultThemeVersion="166925"/>
  <mc:AlternateContent xmlns:mc="http://schemas.openxmlformats.org/markup-compatibility/2006">
    <mc:Choice Requires="x15">
      <x15ac:absPath xmlns:x15ac="http://schemas.microsoft.com/office/spreadsheetml/2010/11/ac" url="https://bkmob-my.sharepoint.com/personal/jens_harald_saeverud_bodo_kommune_no/Documents/Dokumenter/01. Prosjekter/Skole og behovsplan/"/>
    </mc:Choice>
  </mc:AlternateContent>
  <xr:revisionPtr revIDLastSave="11" documentId="8_{93C5F960-6E75-4226-AEDC-78F8102C9176}" xr6:coauthVersionLast="47" xr6:coauthVersionMax="47" xr10:uidLastSave="{2BB83558-74D2-42BF-84D9-CD6A14DBBDAE}"/>
  <bookViews>
    <workbookView xWindow="44190" yWindow="5385" windowWidth="13830" windowHeight="7170" xr2:uid="{1D3D7F45-E1E3-466B-A0CC-B03AD8C10020}"/>
  </bookViews>
  <sheets>
    <sheet name="Vedlegg Verdivurd. Tomt og bygg"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 l="1"/>
  <c r="D45" i="1"/>
  <c r="F45" i="1" s="1"/>
  <c r="G45" i="1" s="1"/>
  <c r="E44" i="1"/>
  <c r="D44" i="1"/>
  <c r="F44" i="1" s="1"/>
  <c r="G44" i="1" s="1"/>
  <c r="E43" i="1"/>
  <c r="D43" i="1"/>
  <c r="F43" i="1" s="1"/>
  <c r="G43" i="1" s="1"/>
  <c r="E42" i="1"/>
  <c r="D42" i="1"/>
  <c r="F42" i="1" s="1"/>
  <c r="G42" i="1" s="1"/>
  <c r="E41" i="1"/>
  <c r="D41" i="1"/>
  <c r="F41" i="1" s="1"/>
  <c r="G41" i="1" s="1"/>
  <c r="E40" i="1"/>
  <c r="D40" i="1"/>
  <c r="F40" i="1" s="1"/>
  <c r="G40" i="1" s="1"/>
  <c r="E39" i="1"/>
  <c r="D39" i="1"/>
  <c r="F39" i="1" s="1"/>
  <c r="G39" i="1" s="1"/>
</calcChain>
</file>

<file path=xl/sharedStrings.xml><?xml version="1.0" encoding="utf-8"?>
<sst xmlns="http://schemas.openxmlformats.org/spreadsheetml/2006/main" count="18" uniqueCount="17">
  <si>
    <t>Tomteverdi</t>
  </si>
  <si>
    <t>kr/kvm</t>
  </si>
  <si>
    <t>Bygningsmasse</t>
  </si>
  <si>
    <t>Tomtestørrelse (kvm)</t>
  </si>
  <si>
    <t>Byggstørrelse (kvm)</t>
  </si>
  <si>
    <t>Tomteverdi (kr)</t>
  </si>
  <si>
    <t>Bygningsverdi (kr)</t>
  </si>
  <si>
    <t>Samlet verdi (kr)</t>
  </si>
  <si>
    <t>Tuv – tomt og Saltstraumen barnehage</t>
  </si>
  <si>
    <t>Østbyen – tomt og Østbyen skole*</t>
  </si>
  <si>
    <t>Skaug skole – tomt og Skaug skole</t>
  </si>
  <si>
    <t>Gjæran tomt - og Messiosen barnehage</t>
  </si>
  <si>
    <t>Osphaugen - Tomt  og Osphaugen barnehage</t>
  </si>
  <si>
    <t>Misvær - tomt og misvær skole</t>
  </si>
  <si>
    <r>
      <t xml:space="preserve">Skjærstad – bygg </t>
    </r>
    <r>
      <rPr>
        <strike/>
        <sz val="11"/>
        <color theme="1"/>
        <rFont val="Calibri"/>
        <family val="2"/>
        <scheme val="minor"/>
      </rPr>
      <t>og tomt</t>
    </r>
    <r>
      <rPr>
        <sz val="11"/>
        <color theme="1"/>
        <rFont val="Calibri"/>
        <family val="2"/>
        <scheme val="minor"/>
      </rPr>
      <t>**</t>
    </r>
  </si>
  <si>
    <t>*Østbyen skole har et innlysende utviklingspotensiale dersom man vurderer den ut fra et endret arealformål. Så prisen kan ha vesentlig høyere verdi</t>
  </si>
  <si>
    <r>
      <t xml:space="preserve">**Dette er en festet tomt (bortfester er OVF) og selve tomta har følgelig lav eller ingen verdi mht beliggenhet. Estimert verdi for </t>
    </r>
    <r>
      <rPr>
        <i/>
        <u/>
        <sz val="11"/>
        <color theme="1"/>
        <rFont val="Calibri"/>
        <family val="2"/>
        <scheme val="minor"/>
      </rPr>
      <t>bygningsmasse</t>
    </r>
    <r>
      <rPr>
        <sz val="11"/>
        <color theme="1"/>
        <rFont val="Calibri"/>
        <family val="2"/>
        <scheme val="minor"/>
      </rPr>
      <t xml:space="preserve"> 700 kr/kvm.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</si>
</sst>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trike/>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
    <xf numFmtId="0" fontId="0" fillId="0" borderId="0" xfId="0"/>
    <xf numFmtId="0" fontId="0" fillId="0" borderId="0" xfId="0" applyAlignment="1">
      <alignment vertical="center"/>
    </xf>
    <xf numFmtId="0" fontId="0" fillId="0" borderId="0" xfId="0" applyAlignment="1">
      <alignment horizontal="left" vertical="center" indent="1"/>
    </xf>
    <xf numFmtId="0" fontId="3" fillId="0" borderId="0" xfId="0" applyFont="1" applyAlignment="1">
      <alignment vertical="center"/>
    </xf>
    <xf numFmtId="165" fontId="0" fillId="0" borderId="0" xfId="1" applyNumberFormat="1" applyFont="1"/>
    <xf numFmtId="165" fontId="0" fillId="0" borderId="0" xfId="0" applyNumberFormat="1"/>
    <xf numFmtId="0" fontId="0" fillId="0" borderId="1" xfId="0" applyBorder="1"/>
    <xf numFmtId="0" fontId="2" fillId="0" borderId="0" xfId="0" applyFont="1"/>
    <xf numFmtId="0" fontId="6" fillId="0" borderId="0" xfId="0" applyFon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68578</xdr:colOff>
      <xdr:row>2</xdr:row>
      <xdr:rowOff>11430</xdr:rowOff>
    </xdr:from>
    <xdr:to>
      <xdr:col>16</xdr:col>
      <xdr:colOff>695324</xdr:colOff>
      <xdr:row>31</xdr:row>
      <xdr:rowOff>66675</xdr:rowOff>
    </xdr:to>
    <xdr:sp macro="" textlink="">
      <xdr:nvSpPr>
        <xdr:cNvPr id="2" name="TekstSylinder 1">
          <a:extLst>
            <a:ext uri="{FF2B5EF4-FFF2-40B4-BE49-F238E27FC236}">
              <a16:creationId xmlns:a16="http://schemas.microsoft.com/office/drawing/2014/main" id="{9C852E2E-FB66-45B9-8F8F-ACDCEEE0ED7D}"/>
            </a:ext>
          </a:extLst>
        </xdr:cNvPr>
        <xdr:cNvSpPr txBox="1"/>
      </xdr:nvSpPr>
      <xdr:spPr>
        <a:xfrm>
          <a:off x="857248" y="377190"/>
          <a:ext cx="17499331" cy="5297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solidFill>
                <a:schemeClr val="dk1"/>
              </a:solidFill>
              <a:effectLst/>
              <a:latin typeface="+mn-lt"/>
              <a:ea typeface="+mn-ea"/>
              <a:cs typeface="+mn-cs"/>
            </a:rPr>
            <a:t>Kommentar vdr. verdsettelse av tomt og bygg</a:t>
          </a:r>
          <a:r>
            <a:rPr lang="nb-NO" sz="1600" b="1" baseline="0">
              <a:solidFill>
                <a:schemeClr val="dk1"/>
              </a:solidFill>
              <a:effectLst/>
              <a:latin typeface="+mn-lt"/>
              <a:ea typeface="+mn-ea"/>
              <a:cs typeface="+mn-cs"/>
            </a:rPr>
            <a:t> av</a:t>
          </a:r>
          <a:endParaRPr lang="nb-NO" sz="1600" b="1">
            <a:solidFill>
              <a:schemeClr val="dk1"/>
            </a:solidFill>
            <a:effectLst/>
            <a:latin typeface="+mn-lt"/>
            <a:ea typeface="+mn-ea"/>
            <a:cs typeface="+mn-cs"/>
          </a:endParaRPr>
        </a:p>
        <a:p>
          <a:endParaRPr lang="nb-NO" sz="1100" b="1">
            <a:solidFill>
              <a:schemeClr val="dk1"/>
            </a:solidFill>
            <a:effectLst/>
            <a:latin typeface="+mn-lt"/>
            <a:ea typeface="+mn-ea"/>
            <a:cs typeface="+mn-cs"/>
          </a:endParaRPr>
        </a:p>
        <a:p>
          <a:r>
            <a:rPr lang="nb-NO" sz="1100" b="1">
              <a:solidFill>
                <a:schemeClr val="dk1"/>
              </a:solidFill>
              <a:effectLst/>
              <a:latin typeface="+mn-lt"/>
              <a:ea typeface="+mn-ea"/>
              <a:cs typeface="+mn-cs"/>
            </a:rPr>
            <a:t>Roar Bratland Erichsen</a:t>
          </a:r>
          <a:r>
            <a:rPr lang="nb-NO" sz="1100">
              <a:solidFill>
                <a:schemeClr val="dk1"/>
              </a:solidFill>
              <a:effectLst/>
              <a:latin typeface="+mn-lt"/>
              <a:ea typeface="+mn-ea"/>
              <a:cs typeface="+mn-cs"/>
            </a:rPr>
            <a:t> </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Leder Grunn og eiendomsutvikling</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Utbyggings- og eiendomsavdelingen</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Bodø Kommune</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Eiendommene vi er bedt om å vurdere har alle arealformål offentlig tjenesteyting. Dette formålet gir på generelt grunnlag eiendommer lav verdi, da de normalt ikke har et stort kommersielt potensiale. Vi har tidligere gjort en generell vurdering av verdi for dette formålet og mener den kan legges til grunn også i dette arbeidet.</a:t>
          </a:r>
        </a:p>
        <a:p>
          <a:r>
            <a:rPr lang="nb-NO" sz="1100">
              <a:solidFill>
                <a:schemeClr val="dk1"/>
              </a:solidFill>
              <a:effectLst/>
              <a:latin typeface="+mn-lt"/>
              <a:ea typeface="+mn-ea"/>
              <a:cs typeface="+mn-cs"/>
            </a:rPr>
            <a:t> </a:t>
          </a:r>
        </a:p>
        <a:p>
          <a:pPr marL="171450" indent="-171450">
            <a:buFont typeface="Arial" panose="020B0604020202020204" pitchFamily="34" charset="0"/>
            <a:buChar char="•"/>
          </a:pPr>
          <a:r>
            <a:rPr lang="nb-NO" sz="1100">
              <a:solidFill>
                <a:schemeClr val="dk1"/>
              </a:solidFill>
              <a:effectLst/>
              <a:latin typeface="+mn-lt"/>
              <a:ea typeface="+mn-ea"/>
              <a:cs typeface="+mn-cs"/>
            </a:rPr>
            <a:t>Det er knyttet en rekke usikre forhold til en slik generell vurdering (listen er ikke uttømmende):</a:t>
          </a:r>
        </a:p>
        <a:p>
          <a:pPr marL="171450" lvl="0" indent="-171450">
            <a:buFont typeface="Arial" panose="020B0604020202020204" pitchFamily="34" charset="0"/>
            <a:buChar char="•"/>
          </a:pPr>
          <a:r>
            <a:rPr lang="nb-NO" sz="1100">
              <a:solidFill>
                <a:schemeClr val="dk1"/>
              </a:solidFill>
              <a:effectLst/>
              <a:latin typeface="+mn-lt"/>
              <a:ea typeface="+mn-ea"/>
              <a:cs typeface="+mn-cs"/>
            </a:rPr>
            <a:t>Reguleringsforhold er ikke vurdert</a:t>
          </a:r>
        </a:p>
        <a:p>
          <a:pPr marL="171450" lvl="0" indent="-171450">
            <a:buFont typeface="Arial" panose="020B0604020202020204" pitchFamily="34" charset="0"/>
            <a:buChar char="•"/>
          </a:pPr>
          <a:r>
            <a:rPr lang="nb-NO" sz="1100">
              <a:solidFill>
                <a:schemeClr val="dk1"/>
              </a:solidFill>
              <a:effectLst/>
              <a:latin typeface="+mn-lt"/>
              <a:ea typeface="+mn-ea"/>
              <a:cs typeface="+mn-cs"/>
            </a:rPr>
            <a:t>Rettigheter og servitutter er ikke kartlagt</a:t>
          </a:r>
        </a:p>
        <a:p>
          <a:pPr marL="171450" lvl="0" indent="-171450">
            <a:buFont typeface="Arial" panose="020B0604020202020204" pitchFamily="34" charset="0"/>
            <a:buChar char="•"/>
          </a:pPr>
          <a:r>
            <a:rPr lang="nb-NO" sz="1100">
              <a:solidFill>
                <a:schemeClr val="dk1"/>
              </a:solidFill>
              <a:effectLst/>
              <a:latin typeface="+mn-lt"/>
              <a:ea typeface="+mn-ea"/>
              <a:cs typeface="+mn-cs"/>
            </a:rPr>
            <a:t>Hvorvidt fradeling er mulig (følgelig hvorvidt eiendommen kan selges)</a:t>
          </a:r>
        </a:p>
        <a:p>
          <a:pPr marL="171450" lvl="0" indent="-171450">
            <a:buFont typeface="Arial" panose="020B0604020202020204" pitchFamily="34" charset="0"/>
            <a:buChar char="•"/>
          </a:pPr>
          <a:r>
            <a:rPr lang="nb-NO" sz="1100">
              <a:solidFill>
                <a:schemeClr val="dk1"/>
              </a:solidFill>
              <a:effectLst/>
              <a:latin typeface="+mn-lt"/>
              <a:ea typeface="+mn-ea"/>
              <a:cs typeface="+mn-cs"/>
            </a:rPr>
            <a:t>Tilstand på bygningsmasse</a:t>
          </a:r>
        </a:p>
        <a:p>
          <a:pPr marL="171450" lvl="0" indent="-171450">
            <a:buFont typeface="Arial" panose="020B0604020202020204" pitchFamily="34" charset="0"/>
            <a:buChar char="•"/>
          </a:pPr>
          <a:r>
            <a:rPr lang="nb-NO" sz="1100">
              <a:solidFill>
                <a:schemeClr val="dk1"/>
              </a:solidFill>
              <a:effectLst/>
              <a:latin typeface="+mn-lt"/>
              <a:ea typeface="+mn-ea"/>
              <a:cs typeface="+mn-cs"/>
            </a:rPr>
            <a:t>Metoden tar ikke høyde for beliggenhet</a:t>
          </a:r>
        </a:p>
        <a:p>
          <a:pPr marL="171450" lvl="0" indent="-171450">
            <a:buFont typeface="Arial" panose="020B0604020202020204" pitchFamily="34" charset="0"/>
            <a:buChar char="•"/>
          </a:pPr>
          <a:r>
            <a:rPr lang="nb-NO" sz="1100">
              <a:solidFill>
                <a:schemeClr val="dk1"/>
              </a:solidFill>
              <a:effectLst/>
              <a:latin typeface="+mn-lt"/>
              <a:ea typeface="+mn-ea"/>
              <a:cs typeface="+mn-cs"/>
            </a:rPr>
            <a:t>Metoden tar ikke høyde for utviklingspotensiale </a:t>
          </a:r>
        </a:p>
        <a:p>
          <a:pPr marL="171450" lvl="0" indent="-171450">
            <a:buFont typeface="Arial" panose="020B0604020202020204" pitchFamily="34" charset="0"/>
            <a:buChar char="•"/>
          </a:pPr>
          <a:r>
            <a:rPr lang="nb-NO" sz="1100">
              <a:solidFill>
                <a:schemeClr val="dk1"/>
              </a:solidFill>
              <a:effectLst/>
              <a:latin typeface="+mn-lt"/>
              <a:ea typeface="+mn-ea"/>
              <a:cs typeface="+mn-cs"/>
            </a:rPr>
            <a:t>Salgskostnader inngår ikke i estimatet</a:t>
          </a:r>
        </a:p>
        <a:p>
          <a:pPr marL="171450" lvl="0" indent="-171450">
            <a:buFont typeface="Arial" panose="020B0604020202020204" pitchFamily="34" charset="0"/>
            <a:buChar char="•"/>
          </a:pPr>
          <a:r>
            <a:rPr lang="nb-NO" sz="1100">
              <a:solidFill>
                <a:schemeClr val="dk1"/>
              </a:solidFill>
              <a:effectLst/>
              <a:latin typeface="+mn-lt"/>
              <a:ea typeface="+mn-ea"/>
              <a:cs typeface="+mn-cs"/>
            </a:rPr>
            <a:t>(…)</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Ut fra disse forutsetningene kan man legge til grunn følgende verdier:</a:t>
          </a:r>
        </a:p>
        <a:p>
          <a:r>
            <a:rPr lang="nb-NO" sz="1100" i="1">
              <a:solidFill>
                <a:schemeClr val="dk1"/>
              </a:solidFill>
              <a:effectLst/>
              <a:latin typeface="+mn-lt"/>
              <a:ea typeface="+mn-ea"/>
              <a:cs typeface="+mn-cs"/>
            </a:rPr>
            <a:t>Tomt 700 kr/kvm</a:t>
          </a:r>
          <a:endParaRPr lang="nb-NO" sz="1100">
            <a:solidFill>
              <a:schemeClr val="dk1"/>
            </a:solidFill>
            <a:effectLst/>
            <a:latin typeface="+mn-lt"/>
            <a:ea typeface="+mn-ea"/>
            <a:cs typeface="+mn-cs"/>
          </a:endParaRPr>
        </a:p>
        <a:p>
          <a:r>
            <a:rPr lang="nb-NO" sz="1100" i="1">
              <a:solidFill>
                <a:schemeClr val="dk1"/>
              </a:solidFill>
              <a:effectLst/>
              <a:latin typeface="+mn-lt"/>
              <a:ea typeface="+mn-ea"/>
              <a:cs typeface="+mn-cs"/>
            </a:rPr>
            <a:t>Bygningsmasse 3000 kr/kvm BRA</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Dersom arealformål gjennom endring i KPA eller ny regulering endres til annet formål (bolig/næring/kombinert), kan dette gi eiendommene et utviklingspotensiale og dermed høyere verdi. Det er imidlertid «farlig» å legge dette til grunn i en vurdering uten å ha gjort inngående vurderinger og vært i dialog med Byutvikling om hvorvidt det vil være mulig. Vi har derfor ikke gjort en slik vurdering. Spesielt Østbyen skole har et innlysende utviklingspotensiale dersom man vurderer den ut fra et endret arealformål.</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Enkelte eiendommer er ikke fradelt, vi har derfor vurdert naturlig tilhørende tomteareal og oppgir det under hver enkelt eiendom.</a:t>
          </a: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kmob.sharepoint.com/sites/Barnehage-ogskolebehovsplanrevisjon/Delte%20dokumenter/General/Bh%20og%20skolebehovsplan%20kladd/Alternativsvurdering%20Skole%20og%20behovsplan%20arbeidsdokument%20etter%20m&#248;te%2013.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krivelse"/>
      <sheetName val="Alt. Barnehagestruktur sent."/>
      <sheetName val="Vedlegg 1. Grunndata bhg"/>
      <sheetName val="Vedlegg 1. Grunnlagsdata skole"/>
      <sheetName val="Verdivurdering av Tomt og byggV"/>
      <sheetName val="7.5 Fremdrifsplan tiltak"/>
      <sheetName val="Vedlegg X. Alternativsmatrise"/>
      <sheetName val="7.4 Økonomiske konsekvenser (V)"/>
      <sheetName val="Alternativsvurderingsparametere"/>
      <sheetName val="Alternativsmatrise"/>
      <sheetName val="Ledig areal bhg"/>
      <sheetName val="bhg. og skole demo"/>
      <sheetName val="Grunndata bhg soner"/>
      <sheetName val="Ark1"/>
      <sheetName val="Tabell 1.1. Demo skole"/>
      <sheetName val="Tabell 1.2 TG, UU og KVM år "/>
      <sheetName val="Tabell 1.3 Kapasitet"/>
      <sheetName val="Tabell 1.4 ansatte pr. elev"/>
      <sheetName val="Norsk prisbok tall"/>
      <sheetName val="Økonomisk innsparing valgt alt"/>
    </sheetNames>
    <sheetDataSet>
      <sheetData sheetId="0"/>
      <sheetData sheetId="1"/>
      <sheetData sheetId="2">
        <row r="10">
          <cell r="X10">
            <v>308</v>
          </cell>
        </row>
        <row r="11">
          <cell r="X11">
            <v>278</v>
          </cell>
        </row>
        <row r="48">
          <cell r="X48">
            <v>637</v>
          </cell>
        </row>
      </sheetData>
      <sheetData sheetId="3">
        <row r="20">
          <cell r="AH20">
            <v>1886</v>
          </cell>
        </row>
        <row r="25">
          <cell r="AH25">
            <v>3330</v>
          </cell>
        </row>
        <row r="29">
          <cell r="AH29">
            <v>1200</v>
          </cell>
        </row>
        <row r="30">
          <cell r="AH30">
            <v>4814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7690-2410-45B6-B5B6-54A0064BC8E9}">
  <dimension ref="B8:G55"/>
  <sheetViews>
    <sheetView tabSelected="1" zoomScale="85" zoomScaleNormal="85" workbookViewId="0">
      <selection activeCell="B39" sqref="B39"/>
    </sheetView>
  </sheetViews>
  <sheetFormatPr defaultColWidth="11.42578125" defaultRowHeight="14.45"/>
  <cols>
    <col min="2" max="2" width="34.7109375" customWidth="1"/>
    <col min="4" max="8" width="19.140625" customWidth="1"/>
    <col min="9" max="11" width="15.42578125" customWidth="1"/>
  </cols>
  <sheetData>
    <row r="8" spans="2:2">
      <c r="B8" s="1"/>
    </row>
    <row r="12" spans="2:2">
      <c r="B12" s="1"/>
    </row>
    <row r="13" spans="2:2">
      <c r="B13" s="2"/>
    </row>
    <row r="14" spans="2:2">
      <c r="B14" s="2"/>
    </row>
    <row r="15" spans="2:2">
      <c r="B15" s="2"/>
    </row>
    <row r="16" spans="2:2">
      <c r="B16" s="2"/>
    </row>
    <row r="17" spans="2:2">
      <c r="B17" s="2"/>
    </row>
    <row r="18" spans="2:2">
      <c r="B18" s="2"/>
    </row>
    <row r="19" spans="2:2">
      <c r="B19" s="2"/>
    </row>
    <row r="20" spans="2:2">
      <c r="B20" s="2"/>
    </row>
    <row r="23" spans="2:2">
      <c r="B23" s="1"/>
    </row>
    <row r="24" spans="2:2">
      <c r="B24" s="3"/>
    </row>
    <row r="25" spans="2:2">
      <c r="B25" s="3"/>
    </row>
    <row r="34" spans="2:7">
      <c r="B34" s="6" t="s">
        <v>0</v>
      </c>
      <c r="C34" s="6">
        <v>700</v>
      </c>
      <c r="D34" s="6" t="s">
        <v>1</v>
      </c>
    </row>
    <row r="35" spans="2:7">
      <c r="B35" s="6" t="s">
        <v>2</v>
      </c>
      <c r="C35" s="6">
        <v>3000</v>
      </c>
      <c r="D35" s="6" t="s">
        <v>1</v>
      </c>
    </row>
    <row r="38" spans="2:7">
      <c r="C38" s="7" t="s">
        <v>3</v>
      </c>
      <c r="D38" s="7" t="s">
        <v>4</v>
      </c>
      <c r="E38" s="7" t="s">
        <v>5</v>
      </c>
      <c r="F38" s="7" t="s">
        <v>6</v>
      </c>
      <c r="G38" s="7" t="s">
        <v>7</v>
      </c>
    </row>
    <row r="39" spans="2:7">
      <c r="B39" s="1" t="s">
        <v>8</v>
      </c>
      <c r="C39">
        <v>14500</v>
      </c>
      <c r="D39">
        <f>'[1]Vedlegg 1. Grunndata bhg'!X48</f>
        <v>637</v>
      </c>
      <c r="E39" s="4">
        <f>C39*$C$34</f>
        <v>10150000</v>
      </c>
      <c r="F39" s="4">
        <f>D39*$C$35</f>
        <v>1911000</v>
      </c>
      <c r="G39" s="5">
        <f>F39+E39</f>
        <v>12061000</v>
      </c>
    </row>
    <row r="40" spans="2:7">
      <c r="B40" s="1" t="s">
        <v>9</v>
      </c>
      <c r="C40">
        <v>15000</v>
      </c>
      <c r="D40">
        <f>'[1]Vedlegg 1. Grunnlagsdata skole'!AH25</f>
        <v>3330</v>
      </c>
      <c r="E40" s="4">
        <f>C40*$C$34</f>
        <v>10500000</v>
      </c>
      <c r="F40" s="4">
        <f>D40*$C$35</f>
        <v>9990000</v>
      </c>
      <c r="G40" s="5">
        <f>F40+E40</f>
        <v>20490000</v>
      </c>
    </row>
    <row r="41" spans="2:7">
      <c r="B41" s="1" t="s">
        <v>10</v>
      </c>
      <c r="C41">
        <v>14000</v>
      </c>
      <c r="D41">
        <f>'[1]Vedlegg 1. Grunnlagsdata skole'!AH20</f>
        <v>1886</v>
      </c>
      <c r="E41" s="4">
        <f>C41*$C$34</f>
        <v>9800000</v>
      </c>
      <c r="F41" s="4">
        <f>D41*$C$35</f>
        <v>5658000</v>
      </c>
      <c r="G41" s="5">
        <f>F41+E41</f>
        <v>15458000</v>
      </c>
    </row>
    <row r="42" spans="2:7">
      <c r="B42" s="1" t="s">
        <v>11</v>
      </c>
      <c r="C42">
        <v>2200</v>
      </c>
      <c r="D42">
        <f>'[1]Vedlegg 1. Grunndata bhg'!X10</f>
        <v>308</v>
      </c>
      <c r="E42" s="4">
        <f>C42*$C$34</f>
        <v>1540000</v>
      </c>
      <c r="F42" s="4">
        <f>D42*$C$35</f>
        <v>924000</v>
      </c>
      <c r="G42" s="5">
        <f>F42+E42</f>
        <v>2464000</v>
      </c>
    </row>
    <row r="43" spans="2:7">
      <c r="B43" s="1" t="s">
        <v>12</v>
      </c>
      <c r="C43">
        <v>2900</v>
      </c>
      <c r="D43">
        <f>'[1]Vedlegg 1. Grunndata bhg'!X11</f>
        <v>278</v>
      </c>
      <c r="E43" s="4">
        <f>C43*$C$34</f>
        <v>2030000</v>
      </c>
      <c r="F43" s="4">
        <f>D43*$C$35</f>
        <v>834000</v>
      </c>
      <c r="G43" s="5">
        <f>F43+E43</f>
        <v>2864000</v>
      </c>
    </row>
    <row r="44" spans="2:7">
      <c r="B44" s="1" t="s">
        <v>13</v>
      </c>
      <c r="C44">
        <v>15000</v>
      </c>
      <c r="D44">
        <f>'[1]Vedlegg 1. Grunnlagsdata skole'!AH30</f>
        <v>4814</v>
      </c>
      <c r="E44" s="4">
        <f>C44*$C$34</f>
        <v>10500000</v>
      </c>
      <c r="F44" s="4">
        <f>D44*$C$35</f>
        <v>14442000</v>
      </c>
      <c r="G44" s="5">
        <f>F44+E44</f>
        <v>24942000</v>
      </c>
    </row>
    <row r="45" spans="2:7">
      <c r="B45" s="1" t="s">
        <v>14</v>
      </c>
      <c r="C45">
        <v>0</v>
      </c>
      <c r="D45">
        <f>'[1]Vedlegg 1. Grunnlagsdata skole'!AH29</f>
        <v>1200</v>
      </c>
      <c r="E45" s="4">
        <f>C45*$C$34</f>
        <v>0</v>
      </c>
      <c r="F45" s="4">
        <f>700*D45</f>
        <v>840000</v>
      </c>
      <c r="G45" s="5">
        <f>F45+E45</f>
        <v>840000</v>
      </c>
    </row>
    <row r="47" spans="2:7">
      <c r="B47" s="8" t="s">
        <v>15</v>
      </c>
    </row>
    <row r="48" spans="2:7">
      <c r="B48" s="1" t="s">
        <v>16</v>
      </c>
    </row>
    <row r="55" spans="3:3">
      <c r="C55"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D604AC55CF44A45B379E1E22005C59B" ma:contentTypeVersion="6" ma:contentTypeDescription="Opprett et nytt dokument." ma:contentTypeScope="" ma:versionID="ffc63ba04509cc70b5847cdf76c3b011">
  <xsd:schema xmlns:xsd="http://www.w3.org/2001/XMLSchema" xmlns:xs="http://www.w3.org/2001/XMLSchema" xmlns:p="http://schemas.microsoft.com/office/2006/metadata/properties" xmlns:ns2="2ae80dfe-475d-4848-9bba-625001d85912" xmlns:ns3="9b7497e0-8084-4dd0-a29b-5096955fb75b" targetNamespace="http://schemas.microsoft.com/office/2006/metadata/properties" ma:root="true" ma:fieldsID="c00266efb0fb6218b639722c58b37bb0" ns2:_="" ns3:_="">
    <xsd:import namespace="2ae80dfe-475d-4848-9bba-625001d85912"/>
    <xsd:import namespace="9b7497e0-8084-4dd0-a29b-5096955fb7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80dfe-475d-4848-9bba-625001d85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7497e0-8084-4dd0-a29b-5096955fb75b"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1E7F30-C8F0-4547-A4ED-5176047B04FD}"/>
</file>

<file path=customXml/itemProps2.xml><?xml version="1.0" encoding="utf-8"?>
<ds:datastoreItem xmlns:ds="http://schemas.openxmlformats.org/officeDocument/2006/customXml" ds:itemID="{E68B9216-2AC5-4D37-AD3F-8AAC217CBF4F}"/>
</file>

<file path=customXml/itemProps3.xml><?xml version="1.0" encoding="utf-8"?>
<ds:datastoreItem xmlns:ds="http://schemas.openxmlformats.org/officeDocument/2006/customXml" ds:itemID="{53E31ED7-3433-4FD9-9969-526E8EDDE5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Harald Sæverud</dc:creator>
  <cp:keywords/>
  <dc:description/>
  <cp:lastModifiedBy>Jan Ove Tangstad</cp:lastModifiedBy>
  <cp:revision/>
  <dcterms:created xsi:type="dcterms:W3CDTF">2022-01-18T11:46:01Z</dcterms:created>
  <dcterms:modified xsi:type="dcterms:W3CDTF">2022-01-18T18:05:47Z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0x0101007D604AC55CF44A45B379E1E22005C59B</vt:lpwstr>
  </property>
</Properties>
</file>